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ОШ 6" sheetId="1" r:id="rId1"/>
  </sheets>
  <definedNames/>
  <calcPr fullCalcOnLoad="1"/>
</workbook>
</file>

<file path=xl/sharedStrings.xml><?xml version="1.0" encoding="utf-8"?>
<sst xmlns="http://schemas.openxmlformats.org/spreadsheetml/2006/main" count="299" uniqueCount="184">
  <si>
    <t>Плановые показатели по поступлениям и выплатам учреждения в следующем разрезе:</t>
  </si>
  <si>
    <t>Наименование показателя</t>
  </si>
  <si>
    <t>Всего (рубли)</t>
  </si>
  <si>
    <t>в том числе</t>
  </si>
  <si>
    <t>по лицевым счетам, открытым в органах осуществляющих ведение лицевых счетов учреждений</t>
  </si>
  <si>
    <t>по счетам, открытым в кредитных организациях</t>
  </si>
  <si>
    <t xml:space="preserve">Поступления, всего: </t>
  </si>
  <si>
    <t>в том числе:</t>
  </si>
  <si>
    <t>2.1</t>
  </si>
  <si>
    <t>субсидия бюджетным учреждениям на финансовое обеспечение государственных (муниципальных) услуг (выполнение работ),в т.ч.</t>
  </si>
  <si>
    <t>мест+субв+модер+кл.рук.</t>
  </si>
  <si>
    <t>2.1.1</t>
  </si>
  <si>
    <t>субсидий на возмещение нормативных затрат, связанных с выполнением муниципального задания  из средств муниципального бюджета</t>
  </si>
  <si>
    <t>421 99 00 611</t>
  </si>
  <si>
    <t>2.1.2</t>
  </si>
  <si>
    <t xml:space="preserve">Исполнение государственных полномочий по финансированию муниципальных образовательных учреждений в части реализации ими основных образовательных программ  </t>
  </si>
  <si>
    <t>807 02 01 611</t>
  </si>
  <si>
    <t>2.1.3</t>
  </si>
  <si>
    <t>Исполнение государственных полномочий по финансированию муниципальных 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</t>
  </si>
  <si>
    <t>807 02 02 611</t>
  </si>
  <si>
    <t>2.2.1</t>
  </si>
  <si>
    <t>Ежемесячное денежное вознаграждение за классное руководство</t>
  </si>
  <si>
    <t>520 09 00 611</t>
  </si>
  <si>
    <t>2.2</t>
  </si>
  <si>
    <t xml:space="preserve">целевые субсидии в т.ч. </t>
  </si>
  <si>
    <t>2.2.4</t>
  </si>
  <si>
    <t>Исполнение государственных полномочий по обеспечению бесплатным проездом детей-сирот и детей, оставшихся без попечения родителей, обучающихся в муниципальных образовательных учреждениях</t>
  </si>
  <si>
    <t>807 93 67 321</t>
  </si>
  <si>
    <t>2.2.5</t>
  </si>
  <si>
    <t>на погашение кредиторской задолженности</t>
  </si>
  <si>
    <t>2.2.6</t>
  </si>
  <si>
    <t>на целевые программы, в т.ч.</t>
  </si>
  <si>
    <t>2.2.6.1</t>
  </si>
  <si>
    <t>Долгосрочная целевая программа «Школьное молоко на 2011-2013 годы»</t>
  </si>
  <si>
    <t>795 64 02 612</t>
  </si>
  <si>
    <t>2.2.6.2</t>
  </si>
  <si>
    <t>Долгосрочная целевая программа «Об улучшении демографической ситуации в городе Кузнецке Пензенской области на 2010-2012 годы»</t>
  </si>
  <si>
    <t>795 27 00 612</t>
  </si>
  <si>
    <t>2.2.6.3</t>
  </si>
  <si>
    <t>Долгосрочная целевая программа «О профилактике террористической и экстремистской деятельности в городе Кузнецке на 2010-2012 годы»</t>
  </si>
  <si>
    <t>795 96 00 612</t>
  </si>
  <si>
    <t>2.2.6.4</t>
  </si>
  <si>
    <t>«Организация отдыха, оздоровления и занятости детей и подростков на 2011-2015 годы»</t>
  </si>
  <si>
    <t>795 71 00 612</t>
  </si>
  <si>
    <t>2.2.6.5</t>
  </si>
  <si>
    <t>"Пожарная безопасность города Кузнецка на 2012-2014 годы"</t>
  </si>
  <si>
    <t>795 04 00 612</t>
  </si>
  <si>
    <t>2.2.6.6</t>
  </si>
  <si>
    <t>«О социальной поддержке граждан пожилого возраста, инвалидов, детей с ограниченными возможностями и детей, оставшихся без попечения родителей на 2011-2013 годы»</t>
  </si>
  <si>
    <t>795 98 00 612</t>
  </si>
  <si>
    <t>2.2.6.7</t>
  </si>
  <si>
    <t>Долгосрочная целевая программа «Организация питания в образовательных учреждениях города Кузнецка на 2011-2015 годы»</t>
  </si>
  <si>
    <t>795 65 00 612</t>
  </si>
  <si>
    <t>2.2.6.8</t>
  </si>
  <si>
    <t>«О профилактике правонарушений в городе Кузнецке Пензенской области на 2009-2012 годы»</t>
  </si>
  <si>
    <t>795 37 00 612</t>
  </si>
  <si>
    <t>2.2.6.9</t>
  </si>
  <si>
    <t>«Комплексные меры противодействия злоупотреблению наркотиками и их незаконному обороту, профилактики злоупотребления психоактивными веществами в городе Кузнецке на 2009-2012 годы»</t>
  </si>
  <si>
    <t>795 84 01 612</t>
  </si>
  <si>
    <t>2.3</t>
  </si>
  <si>
    <t>бюджетные инвестиции</t>
  </si>
  <si>
    <t>2.4</t>
  </si>
  <si>
    <t>Поступления от оказания муниципальным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 в том ч</t>
  </si>
  <si>
    <t>2.4.1</t>
  </si>
  <si>
    <t>Услуга 1 (наименование)</t>
  </si>
  <si>
    <t>2.4.2</t>
  </si>
  <si>
    <t>Услуга 2 (наименование)</t>
  </si>
  <si>
    <t>2.5</t>
  </si>
  <si>
    <t>2.5. Поступления от иной приносящей доход деятельности</t>
  </si>
  <si>
    <t>3.</t>
  </si>
  <si>
    <t xml:space="preserve">3. Выплаты, всего: </t>
  </si>
  <si>
    <t>3.1</t>
  </si>
  <si>
    <t xml:space="preserve">3.1. оплата труда и начисления на выплаты по оплате труда </t>
  </si>
  <si>
    <t>3.1.1</t>
  </si>
  <si>
    <t>мест+субв+модер</t>
  </si>
  <si>
    <t>3.1.1.1</t>
  </si>
  <si>
    <t>3.1.1.2</t>
  </si>
  <si>
    <t>3.1.1.3</t>
  </si>
  <si>
    <t>3.1.2</t>
  </si>
  <si>
    <t>5200900 611</t>
  </si>
  <si>
    <t>3.1.5</t>
  </si>
  <si>
    <t>3.1.6</t>
  </si>
  <si>
    <t>3.1.7</t>
  </si>
  <si>
    <t>Поступления от иной приносящей доход деятельности</t>
  </si>
  <si>
    <t>3.2</t>
  </si>
  <si>
    <t>услуги связи</t>
  </si>
  <si>
    <t>3.2.1</t>
  </si>
  <si>
    <t>4209900 611</t>
  </si>
  <si>
    <t>3.2.2</t>
  </si>
  <si>
    <t>3.3</t>
  </si>
  <si>
    <t>транспортные услуги</t>
  </si>
  <si>
    <t>3.3.1</t>
  </si>
  <si>
    <t>3.3.2</t>
  </si>
  <si>
    <t>3.3.3</t>
  </si>
  <si>
    <t>Целевая программа «Комплексные меры противодействия злоупотреблению наркотиками и их незаконному обороту, профилактики злоупотребления психоактивными веществами в городе Кузнецке на 2009-2012 годы»</t>
  </si>
  <si>
    <t>3.4</t>
  </si>
  <si>
    <t>коммунальные услуги</t>
  </si>
  <si>
    <t>3.4.1</t>
  </si>
  <si>
    <t>3.4.2</t>
  </si>
  <si>
    <t>3.5</t>
  </si>
  <si>
    <t>арендную плату за пользование имуществом</t>
  </si>
  <si>
    <t>3.6</t>
  </si>
  <si>
    <t>работы, услуги по содержанию имущества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</si>
  <si>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</si>
  <si>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</si>
  <si>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</si>
  <si>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</si>
  <si>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</si>
  <si>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</si>
  <si>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</si>
  <si>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</si>
  <si>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</si>
  <si>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3.7</t>
  </si>
  <si>
    <t>прочие услуги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</si>
  <si>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</si>
  <si>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</si>
  <si>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</si>
  <si>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</si>
  <si>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</si>
  <si>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</si>
  <si>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</si>
  <si>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</si>
  <si>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</si>
  <si>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</si>
  <si>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3.8</t>
  </si>
  <si>
    <t>пособия по социальной помощи населению</t>
  </si>
  <si>
    <t>3.8.1</t>
  </si>
  <si>
    <t>3.8.2</t>
  </si>
  <si>
    <t>3.9</t>
  </si>
  <si>
    <t>прочие расходы</t>
  </si>
  <si>
    <t>3.10</t>
  </si>
  <si>
    <t>приобретение основных средств</t>
  </si>
  <si>
    <t>3.10.1</t>
  </si>
  <si>
    <t>3.10.1.1</t>
  </si>
  <si>
    <t>3.10.1.2</t>
  </si>
  <si>
    <t>3.10.1.3</t>
  </si>
  <si>
    <t>3.10.2</t>
  </si>
  <si>
    <t>3.10.3</t>
  </si>
  <si>
    <t>3.10.4</t>
  </si>
  <si>
    <t>3.10.5</t>
  </si>
  <si>
    <t>3.10.6</t>
  </si>
  <si>
    <t>3.10.7</t>
  </si>
  <si>
    <t>3.10.9</t>
  </si>
  <si>
    <t>3.11</t>
  </si>
  <si>
    <t>приобретение нематериальных активов</t>
  </si>
  <si>
    <t>3.12</t>
  </si>
  <si>
    <t>приобретение материальных запасов</t>
  </si>
  <si>
    <t>3.12.1</t>
  </si>
  <si>
    <t>3.12.1.1</t>
  </si>
  <si>
    <t>3.12.1.2</t>
  </si>
  <si>
    <t>3.12.1.3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</si>
  <si>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</si>
  <si>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</si>
  <si>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</si>
  <si>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</si>
  <si>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</si>
  <si>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</si>
  <si>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</si>
  <si>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</si>
  <si>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3.12.11</t>
  </si>
  <si>
    <t>3.13</t>
  </si>
  <si>
    <t>иные выплаты, не запрещенные законодательством</t>
  </si>
  <si>
    <t>212 суточные</t>
  </si>
  <si>
    <t>3.13.1</t>
  </si>
  <si>
    <t>3.13.2</t>
  </si>
  <si>
    <t>Целевая программа«Комплексные меры противодействия злоупотреблению наркотиками и их незаконному обороту, профилактики злоупотребления психоактивными веществами в городе Кузнецке на 2009-2012 годы»</t>
  </si>
  <si>
    <t>3.14</t>
  </si>
  <si>
    <t>Остаток средств (**)</t>
  </si>
  <si>
    <t>Справочно:</t>
  </si>
  <si>
    <t>212 компенсация</t>
  </si>
  <si>
    <t>Объем публичных обязательств перед физическими лицами в денежной форме, полномочия по исполнению которых от имени органа государственной власти планируется передать в установленном порядке учреждению, всего (расходы на книгоиздательскую продукцию)</t>
  </si>
  <si>
    <t>4209900 313</t>
  </si>
  <si>
    <t xml:space="preserve">(*) Указывается планируемый остаток средств на начало планируемого года </t>
  </si>
  <si>
    <t xml:space="preserve">(**) Указывается планируемый остаток средств на конец планируемого года </t>
  </si>
  <si>
    <t>И.В. Кулькова</t>
  </si>
  <si>
    <t xml:space="preserve">           (подпись)              </t>
  </si>
  <si>
    <t xml:space="preserve">   (расшифровка подписи)</t>
  </si>
  <si>
    <t xml:space="preserve">Руководитель учреждения                 </t>
  </si>
  <si>
    <t xml:space="preserve">(уполномоченное лицо)                              </t>
  </si>
  <si>
    <t>Т.В. Баженова</t>
  </si>
  <si>
    <t xml:space="preserve">Бухгалтер                                                                   </t>
  </si>
  <si>
    <t>Ю.Ф. Хансвярова</t>
  </si>
  <si>
    <t xml:space="preserve">Исполнитель                                                                </t>
  </si>
  <si>
    <r>
      <t>Остаток средств на начало планируемого года</t>
    </r>
    <r>
      <rPr>
        <b/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</si>
</sst>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4"/>
      <color indexed="2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justify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horizontal="left" vertical="top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 wrapText="1"/>
    </xf>
    <xf numFmtId="0" fontId="5" fillId="0" borderId="11" xfId="42" applyFont="1" applyBorder="1" applyAlignment="1" applyProtection="1">
      <alignment horizontal="left" vertical="top" wrapText="1"/>
      <protection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4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11" fillId="33" borderId="11" xfId="42" applyFont="1" applyFill="1" applyBorder="1" applyAlignment="1" applyProtection="1">
      <alignment horizontal="left" vertical="top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12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0" fontId="5" fillId="0" borderId="0" xfId="0" applyFont="1" applyAlignment="1">
      <alignment/>
    </xf>
    <xf numFmtId="1" fontId="14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" fontId="5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orary%20Internet%20Files/&#1040;&#1076;&#1084;&#1080;&#1085;&#1080;&#1089;&#1090;&#1088;&#1072;&#1090;&#1086;&#1088;/&#1056;&#1072;&#1073;&#1086;&#1095;&#1080;&#1081;%20&#1089;&#1090;&#1086;&#1083;/&#1087;&#1080;&#1083;&#1086;&#1090;/&#1050;&#1085;&#1080;&#1075;&#1072;2.xls#&#1051;&#1080;&#1089;&#1090;1!A47#RANGE!A47" TargetMode="External" /><Relationship Id="rId2" Type="http://schemas.openxmlformats.org/officeDocument/2006/relationships/hyperlink" Target="garantf1://3000000.0/" TargetMode="External" /><Relationship Id="rId3" Type="http://schemas.openxmlformats.org/officeDocument/2006/relationships/hyperlink" Target="garantf1://3000000.0/" TargetMode="External" /><Relationship Id="rId4" Type="http://schemas.openxmlformats.org/officeDocument/2006/relationships/hyperlink" Target="garantf1://3000000.0/" TargetMode="External" /><Relationship Id="rId5" Type="http://schemas.openxmlformats.org/officeDocument/2006/relationships/hyperlink" Target="garantf1://3000000.0/" TargetMode="External" /><Relationship Id="rId6" Type="http://schemas.openxmlformats.org/officeDocument/2006/relationships/hyperlink" Target="garantf1://3000000.0/" TargetMode="External" /><Relationship Id="rId7" Type="http://schemas.openxmlformats.org/officeDocument/2006/relationships/hyperlink" Target="garantf1://3000000.0/" TargetMode="External" /><Relationship Id="rId8" Type="http://schemas.openxmlformats.org/officeDocument/2006/relationships/hyperlink" Target="garantf1://3000000.0/" TargetMode="External" /><Relationship Id="rId9" Type="http://schemas.openxmlformats.org/officeDocument/2006/relationships/hyperlink" Target="garantf1://3000000.0/" TargetMode="External" /><Relationship Id="rId10" Type="http://schemas.openxmlformats.org/officeDocument/2006/relationships/hyperlink" Target="garantf1://3000000.0/" TargetMode="External" /><Relationship Id="rId11" Type="http://schemas.openxmlformats.org/officeDocument/2006/relationships/hyperlink" Target="garantf1://3000000.0/" TargetMode="External" /><Relationship Id="rId12" Type="http://schemas.openxmlformats.org/officeDocument/2006/relationships/hyperlink" Target="garantf1://3000000.0/" TargetMode="External" /><Relationship Id="rId13" Type="http://schemas.openxmlformats.org/officeDocument/2006/relationships/hyperlink" Target="garantf1://3000000.0/" TargetMode="External" /><Relationship Id="rId14" Type="http://schemas.openxmlformats.org/officeDocument/2006/relationships/hyperlink" Target="garantf1://3000000.0/" TargetMode="External" /><Relationship Id="rId15" Type="http://schemas.openxmlformats.org/officeDocument/2006/relationships/hyperlink" Target="garantf1://3000000.0/" TargetMode="External" /><Relationship Id="rId16" Type="http://schemas.openxmlformats.org/officeDocument/2006/relationships/hyperlink" Target="garantf1://3000000.0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2:F128"/>
  <sheetViews>
    <sheetView tabSelected="1" zoomScalePageLayoutView="0" workbookViewId="0" topLeftCell="A1">
      <selection activeCell="D63" sqref="D63"/>
    </sheetView>
  </sheetViews>
  <sheetFormatPr defaultColWidth="9.00390625" defaultRowHeight="12.75"/>
  <cols>
    <col min="1" max="1" width="7.125" style="1" customWidth="1"/>
    <col min="2" max="2" width="42.125" style="36" customWidth="1"/>
    <col min="3" max="3" width="12.25390625" style="4" customWidth="1"/>
    <col min="4" max="4" width="19.00390625" style="5" customWidth="1"/>
    <col min="5" max="5" width="10.625" style="4" customWidth="1"/>
    <col min="6" max="6" width="12.75390625" style="2" bestFit="1" customWidth="1"/>
  </cols>
  <sheetData>
    <row r="2" spans="2:5" ht="47.25" customHeight="1">
      <c r="B2" s="39" t="s">
        <v>0</v>
      </c>
      <c r="C2" s="39"/>
      <c r="D2" s="39"/>
      <c r="E2" s="39"/>
    </row>
    <row r="3" ht="15">
      <c r="B3" s="3"/>
    </row>
    <row r="4" spans="1:5" ht="15" customHeight="1">
      <c r="A4" s="6"/>
      <c r="B4" s="40" t="s">
        <v>1</v>
      </c>
      <c r="C4" s="41" t="s">
        <v>2</v>
      </c>
      <c r="D4" s="41" t="s">
        <v>3</v>
      </c>
      <c r="E4" s="41"/>
    </row>
    <row r="5" spans="1:5" ht="90">
      <c r="A5" s="6"/>
      <c r="B5" s="40"/>
      <c r="C5" s="41"/>
      <c r="D5" s="7" t="s">
        <v>4</v>
      </c>
      <c r="E5" s="7" t="s">
        <v>5</v>
      </c>
    </row>
    <row r="6" spans="1:5" ht="28.5">
      <c r="A6" s="8">
        <v>1</v>
      </c>
      <c r="B6" s="9" t="s">
        <v>183</v>
      </c>
      <c r="C6" s="10"/>
      <c r="D6" s="10"/>
      <c r="E6" s="11"/>
    </row>
    <row r="7" spans="1:5" ht="15.75">
      <c r="A7" s="8">
        <v>2</v>
      </c>
      <c r="B7" s="12" t="s">
        <v>6</v>
      </c>
      <c r="C7" s="13">
        <f>C9+C14+C27+C28+C31</f>
        <v>12520400</v>
      </c>
      <c r="D7" s="13">
        <f>D9+D14+D27+D28+D31</f>
        <v>12520400</v>
      </c>
      <c r="E7" s="14"/>
    </row>
    <row r="8" spans="1:5" ht="15.75">
      <c r="A8" s="6"/>
      <c r="B8" s="15" t="s">
        <v>7</v>
      </c>
      <c r="C8" s="16"/>
      <c r="D8" s="16"/>
      <c r="E8" s="16"/>
    </row>
    <row r="9" spans="1:6" ht="60">
      <c r="A9" s="8" t="s">
        <v>8</v>
      </c>
      <c r="B9" s="17" t="s">
        <v>9</v>
      </c>
      <c r="C9" s="18">
        <f>D9</f>
        <v>11854800</v>
      </c>
      <c r="D9" s="18">
        <f>D10+D11+D12+D13</f>
        <v>11854800</v>
      </c>
      <c r="E9" s="16"/>
      <c r="F9" s="19" t="s">
        <v>10</v>
      </c>
    </row>
    <row r="10" spans="1:6" ht="60">
      <c r="A10" s="20" t="s">
        <v>11</v>
      </c>
      <c r="B10" s="17" t="s">
        <v>12</v>
      </c>
      <c r="C10" s="16">
        <f>D10</f>
        <v>2288500</v>
      </c>
      <c r="D10" s="16">
        <f>D36+D44+D47+D51+D55+D65+D77+D78+D81+D94+D107</f>
        <v>2288500</v>
      </c>
      <c r="E10" s="16"/>
      <c r="F10" s="2" t="s">
        <v>13</v>
      </c>
    </row>
    <row r="11" spans="1:6" ht="75">
      <c r="A11" s="20" t="s">
        <v>14</v>
      </c>
      <c r="B11" s="21" t="s">
        <v>15</v>
      </c>
      <c r="C11" s="16">
        <f>D11</f>
        <v>8953600</v>
      </c>
      <c r="D11" s="16">
        <f>D37+D82+D95</f>
        <v>8953600</v>
      </c>
      <c r="E11" s="16"/>
      <c r="F11" s="2" t="s">
        <v>16</v>
      </c>
    </row>
    <row r="12" spans="1:6" ht="120">
      <c r="A12" s="20" t="s">
        <v>17</v>
      </c>
      <c r="B12" s="21" t="s">
        <v>18</v>
      </c>
      <c r="C12" s="16">
        <f>D12</f>
        <v>324000</v>
      </c>
      <c r="D12" s="16">
        <f>D38+D83+D96</f>
        <v>324000</v>
      </c>
      <c r="E12" s="16"/>
      <c r="F12" s="2" t="s">
        <v>19</v>
      </c>
    </row>
    <row r="13" spans="1:6" ht="30">
      <c r="A13" s="6" t="s">
        <v>20</v>
      </c>
      <c r="B13" s="21" t="s">
        <v>21</v>
      </c>
      <c r="C13" s="16">
        <f>D13</f>
        <v>288700</v>
      </c>
      <c r="D13" s="16">
        <f>D39</f>
        <v>288700</v>
      </c>
      <c r="E13" s="16"/>
      <c r="F13" s="2" t="s">
        <v>22</v>
      </c>
    </row>
    <row r="14" spans="1:5" ht="15.75">
      <c r="A14" s="8" t="s">
        <v>23</v>
      </c>
      <c r="B14" s="22" t="s">
        <v>24</v>
      </c>
      <c r="C14" s="18">
        <f>SUM(C15:C17)</f>
        <v>637800</v>
      </c>
      <c r="D14" s="18">
        <f>SUM(D15:D17)</f>
        <v>637800</v>
      </c>
      <c r="E14" s="16"/>
    </row>
    <row r="15" spans="1:6" ht="90">
      <c r="A15" s="6" t="s">
        <v>25</v>
      </c>
      <c r="B15" s="21" t="s">
        <v>26</v>
      </c>
      <c r="C15" s="16">
        <f>D15</f>
        <v>43200</v>
      </c>
      <c r="D15" s="16">
        <f>D76</f>
        <v>43200</v>
      </c>
      <c r="E15" s="16"/>
      <c r="F15" s="2" t="s">
        <v>27</v>
      </c>
    </row>
    <row r="16" spans="1:5" ht="15.75">
      <c r="A16" s="6" t="s">
        <v>28</v>
      </c>
      <c r="B16" s="15" t="s">
        <v>29</v>
      </c>
      <c r="C16" s="16">
        <f>D16</f>
        <v>0</v>
      </c>
      <c r="D16" s="16"/>
      <c r="E16" s="16"/>
    </row>
    <row r="17" spans="1:5" ht="15.75">
      <c r="A17" s="8" t="s">
        <v>30</v>
      </c>
      <c r="B17" s="22" t="s">
        <v>31</v>
      </c>
      <c r="C17" s="18">
        <f>SUM(C18:C26)</f>
        <v>594600</v>
      </c>
      <c r="D17" s="18">
        <f>SUM(D18:D26)</f>
        <v>594600</v>
      </c>
      <c r="E17" s="16"/>
    </row>
    <row r="18" spans="1:6" ht="30">
      <c r="A18" s="20" t="s">
        <v>32</v>
      </c>
      <c r="B18" s="21" t="s">
        <v>33</v>
      </c>
      <c r="C18" s="16">
        <f aca="true" t="shared" si="0" ref="C18:C27">D18</f>
        <v>179100</v>
      </c>
      <c r="D18" s="16">
        <f>D104</f>
        <v>179100</v>
      </c>
      <c r="E18" s="16"/>
      <c r="F18" s="2" t="s">
        <v>34</v>
      </c>
    </row>
    <row r="19" spans="1:6" ht="60">
      <c r="A19" s="20" t="s">
        <v>35</v>
      </c>
      <c r="B19" s="21" t="s">
        <v>36</v>
      </c>
      <c r="C19" s="16">
        <f t="shared" si="0"/>
        <v>317100</v>
      </c>
      <c r="D19" s="16">
        <f>D66+D97</f>
        <v>317100</v>
      </c>
      <c r="E19" s="16"/>
      <c r="F19" s="2" t="s">
        <v>37</v>
      </c>
    </row>
    <row r="20" spans="1:6" ht="60">
      <c r="A20" s="20" t="s">
        <v>38</v>
      </c>
      <c r="B20" s="21" t="s">
        <v>39</v>
      </c>
      <c r="C20" s="16">
        <f t="shared" si="0"/>
        <v>0</v>
      </c>
      <c r="D20" s="16">
        <f>D84</f>
        <v>0</v>
      </c>
      <c r="E20" s="16"/>
      <c r="F20" s="2" t="s">
        <v>40</v>
      </c>
    </row>
    <row r="21" spans="1:6" ht="45">
      <c r="A21" s="20" t="s">
        <v>41</v>
      </c>
      <c r="B21" s="21" t="s">
        <v>42</v>
      </c>
      <c r="C21" s="16">
        <f t="shared" si="0"/>
        <v>45600</v>
      </c>
      <c r="D21" s="16">
        <f>D68</f>
        <v>45600</v>
      </c>
      <c r="E21" s="16"/>
      <c r="F21" s="2" t="s">
        <v>43</v>
      </c>
    </row>
    <row r="22" spans="1:6" ht="30">
      <c r="A22" s="20" t="s">
        <v>44</v>
      </c>
      <c r="B22" s="21" t="s">
        <v>45</v>
      </c>
      <c r="C22" s="16">
        <f t="shared" si="0"/>
        <v>32800</v>
      </c>
      <c r="D22" s="16">
        <f>D58+D85+D99</f>
        <v>32800</v>
      </c>
      <c r="E22" s="16"/>
      <c r="F22" s="2" t="s">
        <v>46</v>
      </c>
    </row>
    <row r="23" spans="1:6" ht="75">
      <c r="A23" s="20" t="s">
        <v>47</v>
      </c>
      <c r="B23" s="21" t="s">
        <v>48</v>
      </c>
      <c r="C23" s="16">
        <f t="shared" si="0"/>
        <v>0</v>
      </c>
      <c r="D23" s="16">
        <f>D59+D86</f>
        <v>0</v>
      </c>
      <c r="E23" s="16"/>
      <c r="F23" s="2" t="s">
        <v>49</v>
      </c>
    </row>
    <row r="24" spans="1:6" ht="60">
      <c r="A24" s="20" t="s">
        <v>50</v>
      </c>
      <c r="B24" s="21" t="s">
        <v>51</v>
      </c>
      <c r="C24" s="16">
        <f t="shared" si="0"/>
        <v>0</v>
      </c>
      <c r="D24" s="16">
        <f>D87</f>
        <v>0</v>
      </c>
      <c r="E24" s="16"/>
      <c r="F24" s="2" t="s">
        <v>52</v>
      </c>
    </row>
    <row r="25" spans="1:6" ht="45">
      <c r="A25" s="20" t="s">
        <v>53</v>
      </c>
      <c r="B25" s="21" t="s">
        <v>54</v>
      </c>
      <c r="C25" s="16">
        <f t="shared" si="0"/>
        <v>20000</v>
      </c>
      <c r="D25" s="16">
        <f>D40</f>
        <v>20000</v>
      </c>
      <c r="E25" s="16"/>
      <c r="F25" s="2" t="s">
        <v>55</v>
      </c>
    </row>
    <row r="26" spans="1:6" ht="90">
      <c r="A26" s="20" t="s">
        <v>56</v>
      </c>
      <c r="B26" s="21" t="s">
        <v>57</v>
      </c>
      <c r="C26" s="16">
        <f t="shared" si="0"/>
        <v>0</v>
      </c>
      <c r="D26" s="23">
        <f>D49+D89+D103</f>
        <v>0</v>
      </c>
      <c r="E26" s="24"/>
      <c r="F26" s="2" t="s">
        <v>58</v>
      </c>
    </row>
    <row r="27" spans="1:5" ht="15.75">
      <c r="A27" s="8" t="s">
        <v>59</v>
      </c>
      <c r="B27" s="22" t="s">
        <v>60</v>
      </c>
      <c r="C27" s="18">
        <f t="shared" si="0"/>
        <v>0</v>
      </c>
      <c r="D27" s="16"/>
      <c r="E27" s="16"/>
    </row>
    <row r="28" spans="1:5" ht="128.25">
      <c r="A28" s="8" t="s">
        <v>61</v>
      </c>
      <c r="B28" s="22" t="s">
        <v>62</v>
      </c>
      <c r="C28" s="18">
        <f>C29+C30</f>
        <v>0</v>
      </c>
      <c r="D28" s="18">
        <f>D29+D30</f>
        <v>0</v>
      </c>
      <c r="E28" s="16"/>
    </row>
    <row r="29" spans="1:5" ht="15.75">
      <c r="A29" s="6" t="s">
        <v>63</v>
      </c>
      <c r="B29" s="15" t="s">
        <v>64</v>
      </c>
      <c r="C29" s="16">
        <f>D29</f>
        <v>0</v>
      </c>
      <c r="D29" s="16"/>
      <c r="E29" s="16"/>
    </row>
    <row r="30" spans="1:5" ht="15.75">
      <c r="A30" s="6" t="s">
        <v>65</v>
      </c>
      <c r="B30" s="15" t="s">
        <v>66</v>
      </c>
      <c r="C30" s="16">
        <f>D30</f>
        <v>0</v>
      </c>
      <c r="D30" s="16"/>
      <c r="E30" s="16"/>
    </row>
    <row r="31" spans="1:5" ht="28.5">
      <c r="A31" s="8" t="s">
        <v>67</v>
      </c>
      <c r="B31" s="22" t="s">
        <v>68</v>
      </c>
      <c r="C31" s="18">
        <f>D31</f>
        <v>27800</v>
      </c>
      <c r="D31" s="18">
        <f>D42+D63+D74</f>
        <v>27800</v>
      </c>
      <c r="E31" s="16"/>
    </row>
    <row r="32" spans="1:5" ht="15.75">
      <c r="A32" s="8" t="s">
        <v>69</v>
      </c>
      <c r="B32" s="12" t="s">
        <v>70</v>
      </c>
      <c r="C32" s="13">
        <f>C34+C43+C46+C50+C53+C54+C64+C75+C78+C79+C91+C92+C106</f>
        <v>12520400</v>
      </c>
      <c r="D32" s="13">
        <f>D34+D43+D46+D50+D53+D54+D64+D75+D78+D79+D91+D92+D106</f>
        <v>12520400</v>
      </c>
      <c r="E32" s="14"/>
    </row>
    <row r="33" spans="1:5" ht="15.75">
      <c r="A33" s="6"/>
      <c r="B33" s="15" t="s">
        <v>7</v>
      </c>
      <c r="C33" s="16"/>
      <c r="D33" s="16"/>
      <c r="E33" s="16"/>
    </row>
    <row r="34" spans="1:6" ht="28.5">
      <c r="A34" s="8" t="s">
        <v>71</v>
      </c>
      <c r="B34" s="22" t="s">
        <v>72</v>
      </c>
      <c r="C34" s="18">
        <f>SUM(C40:C42)+C35</f>
        <v>9432900</v>
      </c>
      <c r="D34" s="18">
        <f>SUM(D40:D42)+D35</f>
        <v>9432900</v>
      </c>
      <c r="E34" s="18"/>
      <c r="F34" s="2">
        <v>211.213</v>
      </c>
    </row>
    <row r="35" spans="1:6" ht="60">
      <c r="A35" s="20" t="s">
        <v>73</v>
      </c>
      <c r="B35" s="17" t="s">
        <v>9</v>
      </c>
      <c r="C35" s="18">
        <f aca="true" t="shared" si="1" ref="C35:C42">D35</f>
        <v>9412900</v>
      </c>
      <c r="D35" s="18">
        <f>D36+D37+D38+D39</f>
        <v>9412900</v>
      </c>
      <c r="E35" s="18"/>
      <c r="F35" s="19" t="s">
        <v>74</v>
      </c>
    </row>
    <row r="36" spans="1:6" ht="60">
      <c r="A36" s="20" t="s">
        <v>75</v>
      </c>
      <c r="B36" s="17" t="s">
        <v>12</v>
      </c>
      <c r="C36" s="16">
        <f t="shared" si="1"/>
        <v>0</v>
      </c>
      <c r="D36" s="16">
        <v>0</v>
      </c>
      <c r="E36" s="18"/>
      <c r="F36" s="2" t="s">
        <v>13</v>
      </c>
    </row>
    <row r="37" spans="1:6" ht="75">
      <c r="A37" s="20" t="s">
        <v>76</v>
      </c>
      <c r="B37" s="21" t="s">
        <v>15</v>
      </c>
      <c r="C37" s="16">
        <f t="shared" si="1"/>
        <v>8800200</v>
      </c>
      <c r="D37" s="16">
        <v>8800200</v>
      </c>
      <c r="E37" s="18"/>
      <c r="F37" s="2" t="s">
        <v>16</v>
      </c>
    </row>
    <row r="38" spans="1:6" ht="120">
      <c r="A38" s="20" t="s">
        <v>77</v>
      </c>
      <c r="B38" s="21" t="s">
        <v>18</v>
      </c>
      <c r="C38" s="16">
        <f t="shared" si="1"/>
        <v>324000</v>
      </c>
      <c r="D38" s="16">
        <v>324000</v>
      </c>
      <c r="E38" s="18"/>
      <c r="F38" s="2" t="s">
        <v>19</v>
      </c>
    </row>
    <row r="39" spans="1:6" ht="30">
      <c r="A39" s="20" t="s">
        <v>78</v>
      </c>
      <c r="B39" s="21" t="s">
        <v>21</v>
      </c>
      <c r="C39" s="16">
        <f t="shared" si="1"/>
        <v>288700</v>
      </c>
      <c r="D39" s="16">
        <v>288700</v>
      </c>
      <c r="E39" s="16"/>
      <c r="F39" s="2" t="s">
        <v>79</v>
      </c>
    </row>
    <row r="40" spans="1:6" ht="45">
      <c r="A40" s="20" t="s">
        <v>80</v>
      </c>
      <c r="B40" s="21" t="s">
        <v>54</v>
      </c>
      <c r="C40" s="16">
        <f t="shared" si="1"/>
        <v>20000</v>
      </c>
      <c r="D40" s="16">
        <v>20000</v>
      </c>
      <c r="E40" s="16"/>
      <c r="F40" s="2" t="s">
        <v>55</v>
      </c>
    </row>
    <row r="41" spans="1:6" ht="90">
      <c r="A41" s="20" t="s">
        <v>81</v>
      </c>
      <c r="B41" s="21" t="s">
        <v>57</v>
      </c>
      <c r="C41" s="16">
        <f t="shared" si="1"/>
        <v>0</v>
      </c>
      <c r="D41" s="16">
        <v>0</v>
      </c>
      <c r="E41" s="16"/>
      <c r="F41" s="2" t="s">
        <v>58</v>
      </c>
    </row>
    <row r="42" spans="1:5" ht="30">
      <c r="A42" s="20" t="s">
        <v>82</v>
      </c>
      <c r="B42" s="25" t="s">
        <v>83</v>
      </c>
      <c r="C42" s="16">
        <f t="shared" si="1"/>
        <v>0</v>
      </c>
      <c r="D42" s="16"/>
      <c r="E42" s="16"/>
    </row>
    <row r="43" spans="1:6" ht="15.75">
      <c r="A43" s="8" t="s">
        <v>84</v>
      </c>
      <c r="B43" s="22" t="s">
        <v>85</v>
      </c>
      <c r="C43" s="18">
        <f>SUM(C44:C45)</f>
        <v>14800</v>
      </c>
      <c r="D43" s="18">
        <f>SUM(D44:D45)</f>
        <v>14800</v>
      </c>
      <c r="E43" s="16"/>
      <c r="F43" s="2">
        <v>221</v>
      </c>
    </row>
    <row r="44" spans="1:6" ht="60">
      <c r="A44" s="6" t="s">
        <v>86</v>
      </c>
      <c r="B44" s="17" t="s">
        <v>12</v>
      </c>
      <c r="C44" s="16">
        <f>D44</f>
        <v>14800</v>
      </c>
      <c r="D44" s="16">
        <v>14800</v>
      </c>
      <c r="E44" s="16"/>
      <c r="F44" s="2" t="s">
        <v>87</v>
      </c>
    </row>
    <row r="45" spans="1:5" ht="30">
      <c r="A45" s="6" t="s">
        <v>88</v>
      </c>
      <c r="B45" s="25" t="s">
        <v>83</v>
      </c>
      <c r="C45" s="16">
        <f>D45</f>
        <v>0</v>
      </c>
      <c r="D45" s="16"/>
      <c r="E45" s="16"/>
    </row>
    <row r="46" spans="1:6" ht="15.75">
      <c r="A46" s="8" t="s">
        <v>89</v>
      </c>
      <c r="B46" s="22" t="s">
        <v>90</v>
      </c>
      <c r="C46" s="18">
        <f>SUM(C47:C49)</f>
        <v>11500</v>
      </c>
      <c r="D46" s="18">
        <f>SUM(D47:D49)</f>
        <v>11500</v>
      </c>
      <c r="E46" s="16"/>
      <c r="F46" s="2">
        <v>222</v>
      </c>
    </row>
    <row r="47" spans="1:6" ht="60">
      <c r="A47" s="6" t="s">
        <v>91</v>
      </c>
      <c r="B47" s="17" t="s">
        <v>12</v>
      </c>
      <c r="C47" s="16">
        <f>D47</f>
        <v>11500</v>
      </c>
      <c r="D47" s="16">
        <v>11500</v>
      </c>
      <c r="E47" s="16"/>
      <c r="F47" s="2" t="s">
        <v>87</v>
      </c>
    </row>
    <row r="48" spans="1:5" ht="30">
      <c r="A48" s="6" t="s">
        <v>92</v>
      </c>
      <c r="B48" s="25" t="s">
        <v>83</v>
      </c>
      <c r="C48" s="16">
        <f>D48</f>
        <v>0</v>
      </c>
      <c r="D48" s="16"/>
      <c r="E48" s="16"/>
    </row>
    <row r="49" spans="1:6" ht="90">
      <c r="A49" s="6" t="s">
        <v>93</v>
      </c>
      <c r="B49" s="26" t="s">
        <v>94</v>
      </c>
      <c r="C49" s="16">
        <f>D49</f>
        <v>0</v>
      </c>
      <c r="D49" s="16">
        <v>0</v>
      </c>
      <c r="E49" s="16"/>
      <c r="F49" s="2" t="s">
        <v>58</v>
      </c>
    </row>
    <row r="50" spans="1:6" ht="15.75">
      <c r="A50" s="8" t="s">
        <v>95</v>
      </c>
      <c r="B50" s="22" t="s">
        <v>96</v>
      </c>
      <c r="C50" s="18">
        <f>SUM(C51:C52)</f>
        <v>966200</v>
      </c>
      <c r="D50" s="18">
        <f>SUM(D51:D52)</f>
        <v>966200</v>
      </c>
      <c r="E50" s="16"/>
      <c r="F50" s="2">
        <v>223</v>
      </c>
    </row>
    <row r="51" spans="1:6" ht="60">
      <c r="A51" s="6" t="s">
        <v>97</v>
      </c>
      <c r="B51" s="17" t="s">
        <v>12</v>
      </c>
      <c r="C51" s="16">
        <f>D51</f>
        <v>966200</v>
      </c>
      <c r="D51" s="16">
        <v>966200</v>
      </c>
      <c r="E51" s="16"/>
      <c r="F51" s="2" t="s">
        <v>87</v>
      </c>
    </row>
    <row r="52" spans="1:5" ht="30">
      <c r="A52" s="6" t="s">
        <v>98</v>
      </c>
      <c r="B52" s="25" t="s">
        <v>83</v>
      </c>
      <c r="C52" s="16">
        <f>D52</f>
        <v>0</v>
      </c>
      <c r="D52" s="16"/>
      <c r="E52" s="16"/>
    </row>
    <row r="53" spans="1:5" ht="28.5">
      <c r="A53" s="8" t="s">
        <v>99</v>
      </c>
      <c r="B53" s="22" t="s">
        <v>100</v>
      </c>
      <c r="C53" s="16">
        <f>D53</f>
        <v>0</v>
      </c>
      <c r="D53" s="16"/>
      <c r="E53" s="16"/>
    </row>
    <row r="54" spans="1:6" ht="28.5">
      <c r="A54" s="8" t="s">
        <v>101</v>
      </c>
      <c r="B54" s="22" t="s">
        <v>102</v>
      </c>
      <c r="C54" s="18">
        <f>SUM(C55:C63)</f>
        <v>263600</v>
      </c>
      <c r="D54" s="18">
        <f>SUM(D55:D63)</f>
        <v>263600</v>
      </c>
      <c r="E54" s="16"/>
      <c r="F54" s="2">
        <v>225</v>
      </c>
    </row>
    <row r="55" spans="1:6" ht="60">
      <c r="A55" s="6" t="s">
        <v>103</v>
      </c>
      <c r="B55" s="17" t="s">
        <v>12</v>
      </c>
      <c r="C55" s="16">
        <f aca="true" t="shared" si="2" ref="C55:C63">D55</f>
        <v>235900</v>
      </c>
      <c r="D55" s="16">
        <v>235900</v>
      </c>
      <c r="E55" s="16"/>
      <c r="F55" s="2" t="s">
        <v>87</v>
      </c>
    </row>
    <row r="56" spans="1:6" ht="60">
      <c r="A56" s="6" t="s">
        <v>104</v>
      </c>
      <c r="B56" s="21" t="s">
        <v>36</v>
      </c>
      <c r="C56" s="16">
        <f t="shared" si="2"/>
        <v>0</v>
      </c>
      <c r="D56" s="16">
        <v>0</v>
      </c>
      <c r="E56" s="16"/>
      <c r="F56" s="2" t="s">
        <v>37</v>
      </c>
    </row>
    <row r="57" spans="1:6" ht="60">
      <c r="A57" s="6" t="s">
        <v>105</v>
      </c>
      <c r="B57" s="21" t="s">
        <v>39</v>
      </c>
      <c r="C57" s="16">
        <f t="shared" si="2"/>
        <v>0</v>
      </c>
      <c r="D57" s="16">
        <v>0</v>
      </c>
      <c r="E57" s="16"/>
      <c r="F57" s="2" t="s">
        <v>40</v>
      </c>
    </row>
    <row r="58" spans="1:6" ht="30">
      <c r="A58" s="6" t="s">
        <v>106</v>
      </c>
      <c r="B58" s="21" t="s">
        <v>45</v>
      </c>
      <c r="C58" s="16">
        <f t="shared" si="2"/>
        <v>22800</v>
      </c>
      <c r="D58" s="16">
        <v>22800</v>
      </c>
      <c r="E58" s="16"/>
      <c r="F58" s="2" t="s">
        <v>46</v>
      </c>
    </row>
    <row r="59" spans="1:6" ht="75">
      <c r="A59" s="6" t="s">
        <v>107</v>
      </c>
      <c r="B59" s="21" t="s">
        <v>48</v>
      </c>
      <c r="C59" s="16">
        <f t="shared" si="2"/>
        <v>0</v>
      </c>
      <c r="D59" s="16">
        <v>0</v>
      </c>
      <c r="E59" s="16"/>
      <c r="F59" s="2" t="s">
        <v>49</v>
      </c>
    </row>
    <row r="60" spans="1:6" ht="60">
      <c r="A60" s="6" t="s">
        <v>108</v>
      </c>
      <c r="B60" s="21" t="s">
        <v>51</v>
      </c>
      <c r="C60" s="16">
        <f t="shared" si="2"/>
        <v>0</v>
      </c>
      <c r="D60" s="16">
        <v>0</v>
      </c>
      <c r="E60" s="16"/>
      <c r="F60" s="2" t="s">
        <v>52</v>
      </c>
    </row>
    <row r="61" spans="1:6" ht="45">
      <c r="A61" s="6" t="s">
        <v>109</v>
      </c>
      <c r="B61" s="21" t="s">
        <v>54</v>
      </c>
      <c r="C61" s="16">
        <f t="shared" si="2"/>
        <v>0</v>
      </c>
      <c r="D61" s="16">
        <v>0</v>
      </c>
      <c r="E61" s="16"/>
      <c r="F61" s="2" t="s">
        <v>55</v>
      </c>
    </row>
    <row r="62" spans="1:6" ht="90">
      <c r="A62" s="6" t="s">
        <v>110</v>
      </c>
      <c r="B62" s="21" t="s">
        <v>57</v>
      </c>
      <c r="C62" s="16">
        <f t="shared" si="2"/>
        <v>0</v>
      </c>
      <c r="D62" s="16">
        <v>0</v>
      </c>
      <c r="E62" s="16"/>
      <c r="F62" s="2" t="s">
        <v>58</v>
      </c>
    </row>
    <row r="63" spans="1:5" ht="30">
      <c r="A63" s="6" t="s">
        <v>111</v>
      </c>
      <c r="B63" s="25" t="s">
        <v>83</v>
      </c>
      <c r="C63" s="16">
        <f t="shared" si="2"/>
        <v>4900</v>
      </c>
      <c r="D63" s="16">
        <v>4900</v>
      </c>
      <c r="E63" s="16"/>
    </row>
    <row r="64" spans="1:6" ht="15.75">
      <c r="A64" s="8" t="s">
        <v>112</v>
      </c>
      <c r="B64" s="22" t="s">
        <v>113</v>
      </c>
      <c r="C64" s="18">
        <f>SUM(C65:C74)</f>
        <v>392600</v>
      </c>
      <c r="D64" s="18">
        <f>SUM(D65:D74)</f>
        <v>392600</v>
      </c>
      <c r="E64" s="16"/>
      <c r="F64" s="2">
        <v>226</v>
      </c>
    </row>
    <row r="65" spans="1:6" ht="60">
      <c r="A65" s="6" t="s">
        <v>114</v>
      </c>
      <c r="B65" s="17" t="s">
        <v>12</v>
      </c>
      <c r="C65" s="16">
        <f aca="true" t="shared" si="3" ref="C65:C74">D65</f>
        <v>7000</v>
      </c>
      <c r="D65" s="16">
        <v>7000</v>
      </c>
      <c r="E65" s="16"/>
      <c r="F65" s="2" t="s">
        <v>87</v>
      </c>
    </row>
    <row r="66" spans="1:6" ht="60">
      <c r="A66" s="6" t="s">
        <v>115</v>
      </c>
      <c r="B66" s="21" t="s">
        <v>36</v>
      </c>
      <c r="C66" s="16">
        <f t="shared" si="3"/>
        <v>317100</v>
      </c>
      <c r="D66" s="16">
        <v>317100</v>
      </c>
      <c r="E66" s="16"/>
      <c r="F66" s="2" t="s">
        <v>37</v>
      </c>
    </row>
    <row r="67" spans="1:6" ht="60">
      <c r="A67" s="6" t="s">
        <v>116</v>
      </c>
      <c r="B67" s="21" t="s">
        <v>39</v>
      </c>
      <c r="C67" s="16">
        <f t="shared" si="3"/>
        <v>0</v>
      </c>
      <c r="D67" s="16">
        <v>0</v>
      </c>
      <c r="E67" s="16"/>
      <c r="F67" s="2" t="s">
        <v>40</v>
      </c>
    </row>
    <row r="68" spans="1:6" ht="45">
      <c r="A68" s="6" t="s">
        <v>117</v>
      </c>
      <c r="B68" s="21" t="s">
        <v>42</v>
      </c>
      <c r="C68" s="16">
        <f t="shared" si="3"/>
        <v>45600</v>
      </c>
      <c r="D68" s="16">
        <v>45600</v>
      </c>
      <c r="E68" s="16"/>
      <c r="F68" s="2" t="s">
        <v>43</v>
      </c>
    </row>
    <row r="69" spans="1:6" ht="30">
      <c r="A69" s="6" t="s">
        <v>118</v>
      </c>
      <c r="B69" s="21" t="s">
        <v>45</v>
      </c>
      <c r="C69" s="16">
        <f t="shared" si="3"/>
        <v>0</v>
      </c>
      <c r="D69" s="16">
        <v>0</v>
      </c>
      <c r="E69" s="16"/>
      <c r="F69" s="2" t="s">
        <v>46</v>
      </c>
    </row>
    <row r="70" spans="1:6" ht="75">
      <c r="A70" s="6" t="s">
        <v>119</v>
      </c>
      <c r="B70" s="21" t="s">
        <v>48</v>
      </c>
      <c r="C70" s="16">
        <f t="shared" si="3"/>
        <v>0</v>
      </c>
      <c r="D70" s="16">
        <v>0</v>
      </c>
      <c r="E70" s="16"/>
      <c r="F70" s="2" t="s">
        <v>49</v>
      </c>
    </row>
    <row r="71" spans="1:6" ht="60">
      <c r="A71" s="6" t="s">
        <v>120</v>
      </c>
      <c r="B71" s="21" t="s">
        <v>51</v>
      </c>
      <c r="C71" s="16">
        <f t="shared" si="3"/>
        <v>0</v>
      </c>
      <c r="D71" s="16">
        <v>0</v>
      </c>
      <c r="E71" s="16"/>
      <c r="F71" s="2" t="s">
        <v>52</v>
      </c>
    </row>
    <row r="72" spans="1:6" ht="45">
      <c r="A72" s="6" t="s">
        <v>121</v>
      </c>
      <c r="B72" s="21" t="s">
        <v>54</v>
      </c>
      <c r="C72" s="16">
        <f t="shared" si="3"/>
        <v>0</v>
      </c>
      <c r="D72" s="16">
        <v>0</v>
      </c>
      <c r="E72" s="16"/>
      <c r="F72" s="2" t="s">
        <v>55</v>
      </c>
    </row>
    <row r="73" spans="1:6" ht="90">
      <c r="A73" s="6" t="s">
        <v>122</v>
      </c>
      <c r="B73" s="21" t="s">
        <v>57</v>
      </c>
      <c r="C73" s="16">
        <f t="shared" si="3"/>
        <v>0</v>
      </c>
      <c r="D73" s="16">
        <v>0</v>
      </c>
      <c r="E73" s="16"/>
      <c r="F73" s="2" t="s">
        <v>58</v>
      </c>
    </row>
    <row r="74" spans="1:5" ht="30">
      <c r="A74" s="6" t="s">
        <v>123</v>
      </c>
      <c r="B74" s="25" t="s">
        <v>83</v>
      </c>
      <c r="C74" s="16">
        <f t="shared" si="3"/>
        <v>22900</v>
      </c>
      <c r="D74" s="16">
        <v>22900</v>
      </c>
      <c r="E74" s="16"/>
    </row>
    <row r="75" spans="1:6" ht="28.5">
      <c r="A75" s="8" t="s">
        <v>124</v>
      </c>
      <c r="B75" s="22" t="s">
        <v>125</v>
      </c>
      <c r="C75" s="18">
        <f>C76+C77</f>
        <v>131000</v>
      </c>
      <c r="D75" s="18">
        <f>D76+D77</f>
        <v>131000</v>
      </c>
      <c r="E75" s="16"/>
      <c r="F75" s="2">
        <v>262</v>
      </c>
    </row>
    <row r="76" spans="1:6" ht="85.5" customHeight="1">
      <c r="A76" s="20" t="s">
        <v>126</v>
      </c>
      <c r="B76" s="21" t="s">
        <v>26</v>
      </c>
      <c r="C76" s="16">
        <f>D76</f>
        <v>43200</v>
      </c>
      <c r="D76" s="16">
        <v>43200</v>
      </c>
      <c r="E76" s="16"/>
      <c r="F76" s="2" t="s">
        <v>27</v>
      </c>
    </row>
    <row r="77" spans="1:6" ht="60">
      <c r="A77" s="6" t="s">
        <v>127</v>
      </c>
      <c r="B77" s="17" t="s">
        <v>12</v>
      </c>
      <c r="C77" s="16">
        <f>D77</f>
        <v>87800</v>
      </c>
      <c r="D77" s="16">
        <v>87800</v>
      </c>
      <c r="E77" s="16"/>
      <c r="F77" s="2" t="s">
        <v>87</v>
      </c>
    </row>
    <row r="78" spans="1:6" ht="15.75">
      <c r="A78" s="8" t="s">
        <v>128</v>
      </c>
      <c r="B78" s="22" t="s">
        <v>129</v>
      </c>
      <c r="C78" s="18">
        <f>D78</f>
        <v>756900</v>
      </c>
      <c r="D78" s="18">
        <v>756900</v>
      </c>
      <c r="E78" s="16"/>
      <c r="F78" s="2">
        <v>290</v>
      </c>
    </row>
    <row r="79" spans="1:6" ht="15.75">
      <c r="A79" s="8" t="s">
        <v>130</v>
      </c>
      <c r="B79" s="22" t="s">
        <v>131</v>
      </c>
      <c r="C79" s="18">
        <f>SUM(C84:C90)+C80</f>
        <v>140200</v>
      </c>
      <c r="D79" s="18">
        <f>SUM(D84:D90)+D80</f>
        <v>140200</v>
      </c>
      <c r="E79" s="16"/>
      <c r="F79" s="2">
        <v>310</v>
      </c>
    </row>
    <row r="80" spans="1:6" ht="60">
      <c r="A80" s="6" t="s">
        <v>132</v>
      </c>
      <c r="B80" s="17" t="s">
        <v>9</v>
      </c>
      <c r="C80" s="18">
        <f aca="true" t="shared" si="4" ref="C80:C91">D80</f>
        <v>140200</v>
      </c>
      <c r="D80" s="18">
        <f>D81+D82+D83</f>
        <v>140200</v>
      </c>
      <c r="E80" s="16"/>
      <c r="F80" s="19" t="s">
        <v>74</v>
      </c>
    </row>
    <row r="81" spans="1:6" ht="60">
      <c r="A81" s="6" t="s">
        <v>133</v>
      </c>
      <c r="B81" s="17" t="s">
        <v>12</v>
      </c>
      <c r="C81" s="16">
        <f t="shared" si="4"/>
        <v>23000</v>
      </c>
      <c r="D81" s="16">
        <v>23000</v>
      </c>
      <c r="E81" s="16"/>
      <c r="F81" s="2" t="s">
        <v>87</v>
      </c>
    </row>
    <row r="82" spans="1:6" ht="75">
      <c r="A82" s="6" t="s">
        <v>134</v>
      </c>
      <c r="B82" s="21" t="s">
        <v>15</v>
      </c>
      <c r="C82" s="16">
        <f t="shared" si="4"/>
        <v>117200</v>
      </c>
      <c r="D82" s="16">
        <v>117200</v>
      </c>
      <c r="E82" s="16"/>
      <c r="F82" s="2" t="s">
        <v>16</v>
      </c>
    </row>
    <row r="83" spans="1:6" ht="120">
      <c r="A83" s="6" t="s">
        <v>135</v>
      </c>
      <c r="B83" s="21" t="s">
        <v>18</v>
      </c>
      <c r="C83" s="16">
        <f t="shared" si="4"/>
        <v>0</v>
      </c>
      <c r="D83" s="16">
        <v>0</v>
      </c>
      <c r="E83" s="16"/>
      <c r="F83" s="2" t="s">
        <v>19</v>
      </c>
    </row>
    <row r="84" spans="1:6" ht="60">
      <c r="A84" s="6" t="s">
        <v>136</v>
      </c>
      <c r="B84" s="21" t="s">
        <v>39</v>
      </c>
      <c r="C84" s="16">
        <f t="shared" si="4"/>
        <v>0</v>
      </c>
      <c r="D84" s="16">
        <v>0</v>
      </c>
      <c r="E84" s="16"/>
      <c r="F84" s="2" t="s">
        <v>40</v>
      </c>
    </row>
    <row r="85" spans="1:6" ht="30">
      <c r="A85" s="6" t="s">
        <v>137</v>
      </c>
      <c r="B85" s="21" t="s">
        <v>45</v>
      </c>
      <c r="C85" s="16">
        <f t="shared" si="4"/>
        <v>0</v>
      </c>
      <c r="D85" s="16">
        <v>0</v>
      </c>
      <c r="E85" s="16"/>
      <c r="F85" s="2" t="s">
        <v>46</v>
      </c>
    </row>
    <row r="86" spans="1:6" ht="59.25" customHeight="1">
      <c r="A86" s="6" t="s">
        <v>138</v>
      </c>
      <c r="B86" s="21" t="s">
        <v>48</v>
      </c>
      <c r="C86" s="16">
        <f t="shared" si="4"/>
        <v>0</v>
      </c>
      <c r="D86" s="16">
        <v>0</v>
      </c>
      <c r="E86" s="16"/>
      <c r="F86" s="2" t="s">
        <v>49</v>
      </c>
    </row>
    <row r="87" spans="1:6" ht="60">
      <c r="A87" s="6" t="s">
        <v>139</v>
      </c>
      <c r="B87" s="21" t="s">
        <v>51</v>
      </c>
      <c r="C87" s="16">
        <f t="shared" si="4"/>
        <v>0</v>
      </c>
      <c r="D87" s="16">
        <v>0</v>
      </c>
      <c r="E87" s="16"/>
      <c r="F87" s="2" t="s">
        <v>52</v>
      </c>
    </row>
    <row r="88" spans="1:6" ht="45">
      <c r="A88" s="6" t="s">
        <v>140</v>
      </c>
      <c r="B88" s="21" t="s">
        <v>54</v>
      </c>
      <c r="C88" s="16">
        <f t="shared" si="4"/>
        <v>0</v>
      </c>
      <c r="D88" s="16">
        <v>0</v>
      </c>
      <c r="E88" s="16"/>
      <c r="F88" s="2" t="s">
        <v>55</v>
      </c>
    </row>
    <row r="89" spans="1:6" ht="90">
      <c r="A89" s="6" t="s">
        <v>141</v>
      </c>
      <c r="B89" s="21" t="s">
        <v>57</v>
      </c>
      <c r="C89" s="16">
        <f t="shared" si="4"/>
        <v>0</v>
      </c>
      <c r="D89" s="16">
        <v>0</v>
      </c>
      <c r="E89" s="16"/>
      <c r="F89" s="2" t="s">
        <v>58</v>
      </c>
    </row>
    <row r="90" spans="1:5" ht="30">
      <c r="A90" s="6" t="s">
        <v>142</v>
      </c>
      <c r="B90" s="25" t="s">
        <v>83</v>
      </c>
      <c r="C90" s="16">
        <f t="shared" si="4"/>
        <v>0</v>
      </c>
      <c r="D90" s="16"/>
      <c r="E90" s="16"/>
    </row>
    <row r="91" spans="1:5" ht="28.5">
      <c r="A91" s="8" t="s">
        <v>143</v>
      </c>
      <c r="B91" s="27" t="s">
        <v>144</v>
      </c>
      <c r="C91" s="16">
        <f t="shared" si="4"/>
        <v>0</v>
      </c>
      <c r="D91" s="16"/>
      <c r="E91" s="16"/>
    </row>
    <row r="92" spans="1:6" ht="15.75">
      <c r="A92" s="8" t="s">
        <v>145</v>
      </c>
      <c r="B92" s="22" t="s">
        <v>146</v>
      </c>
      <c r="C92" s="18">
        <f>SUM(C97:C105)+C93</f>
        <v>405700</v>
      </c>
      <c r="D92" s="18">
        <f>SUM(D97:D105)+D93</f>
        <v>405700</v>
      </c>
      <c r="E92" s="16"/>
      <c r="F92" s="2">
        <v>340</v>
      </c>
    </row>
    <row r="93" spans="1:6" ht="60">
      <c r="A93" s="6" t="s">
        <v>147</v>
      </c>
      <c r="B93" s="17" t="s">
        <v>9</v>
      </c>
      <c r="C93" s="18">
        <f aca="true" t="shared" si="5" ref="C93:C105">D93</f>
        <v>216600</v>
      </c>
      <c r="D93" s="18">
        <f>D94+D95+D96</f>
        <v>216600</v>
      </c>
      <c r="E93" s="16"/>
      <c r="F93" s="19" t="s">
        <v>74</v>
      </c>
    </row>
    <row r="94" spans="1:6" ht="60">
      <c r="A94" s="6" t="s">
        <v>148</v>
      </c>
      <c r="B94" s="17" t="s">
        <v>12</v>
      </c>
      <c r="C94" s="16">
        <f t="shared" si="5"/>
        <v>180400</v>
      </c>
      <c r="D94" s="16">
        <v>180400</v>
      </c>
      <c r="E94" s="16"/>
      <c r="F94" s="2" t="s">
        <v>87</v>
      </c>
    </row>
    <row r="95" spans="1:6" ht="75">
      <c r="A95" s="6" t="s">
        <v>149</v>
      </c>
      <c r="B95" s="21" t="s">
        <v>15</v>
      </c>
      <c r="C95" s="16">
        <f t="shared" si="5"/>
        <v>36200</v>
      </c>
      <c r="D95" s="16">
        <v>36200</v>
      </c>
      <c r="E95" s="16"/>
      <c r="F95" s="2" t="s">
        <v>16</v>
      </c>
    </row>
    <row r="96" spans="1:6" ht="120">
      <c r="A96" s="6" t="s">
        <v>150</v>
      </c>
      <c r="B96" s="21" t="s">
        <v>18</v>
      </c>
      <c r="C96" s="16">
        <f t="shared" si="5"/>
        <v>0</v>
      </c>
      <c r="D96" s="16">
        <v>0</v>
      </c>
      <c r="E96" s="16"/>
      <c r="F96" s="2" t="s">
        <v>19</v>
      </c>
    </row>
    <row r="97" spans="1:6" ht="60">
      <c r="A97" s="6" t="s">
        <v>151</v>
      </c>
      <c r="B97" s="21" t="s">
        <v>36</v>
      </c>
      <c r="C97" s="16">
        <f t="shared" si="5"/>
        <v>0</v>
      </c>
      <c r="D97" s="16">
        <v>0</v>
      </c>
      <c r="E97" s="16"/>
      <c r="F97" s="2" t="s">
        <v>37</v>
      </c>
    </row>
    <row r="98" spans="1:6" ht="60">
      <c r="A98" s="6" t="s">
        <v>152</v>
      </c>
      <c r="B98" s="21" t="s">
        <v>39</v>
      </c>
      <c r="C98" s="16">
        <f t="shared" si="5"/>
        <v>0</v>
      </c>
      <c r="D98" s="16">
        <v>0</v>
      </c>
      <c r="E98" s="16"/>
      <c r="F98" s="2" t="s">
        <v>40</v>
      </c>
    </row>
    <row r="99" spans="1:6" ht="30">
      <c r="A99" s="6" t="s">
        <v>153</v>
      </c>
      <c r="B99" s="21" t="s">
        <v>45</v>
      </c>
      <c r="C99" s="16">
        <f t="shared" si="5"/>
        <v>10000</v>
      </c>
      <c r="D99" s="16">
        <v>10000</v>
      </c>
      <c r="E99" s="16"/>
      <c r="F99" s="2" t="s">
        <v>46</v>
      </c>
    </row>
    <row r="100" spans="1:6" ht="63.75" customHeight="1">
      <c r="A100" s="6" t="s">
        <v>154</v>
      </c>
      <c r="B100" s="21" t="s">
        <v>48</v>
      </c>
      <c r="C100" s="16">
        <f t="shared" si="5"/>
        <v>0</v>
      </c>
      <c r="D100" s="16">
        <v>0</v>
      </c>
      <c r="E100" s="16"/>
      <c r="F100" s="2" t="s">
        <v>49</v>
      </c>
    </row>
    <row r="101" spans="1:6" ht="60">
      <c r="A101" s="6" t="s">
        <v>155</v>
      </c>
      <c r="B101" s="21" t="s">
        <v>51</v>
      </c>
      <c r="C101" s="16">
        <f t="shared" si="5"/>
        <v>0</v>
      </c>
      <c r="D101" s="16">
        <v>0</v>
      </c>
      <c r="E101" s="16"/>
      <c r="F101" s="2" t="s">
        <v>52</v>
      </c>
    </row>
    <row r="102" spans="1:6" ht="45">
      <c r="A102" s="6" t="s">
        <v>156</v>
      </c>
      <c r="B102" s="21" t="s">
        <v>54</v>
      </c>
      <c r="C102" s="16">
        <f t="shared" si="5"/>
        <v>0</v>
      </c>
      <c r="D102" s="16">
        <v>0</v>
      </c>
      <c r="E102" s="16"/>
      <c r="F102" s="2" t="s">
        <v>55</v>
      </c>
    </row>
    <row r="103" spans="1:6" ht="90">
      <c r="A103" s="6" t="s">
        <v>157</v>
      </c>
      <c r="B103" s="21" t="s">
        <v>57</v>
      </c>
      <c r="C103" s="16">
        <f t="shared" si="5"/>
        <v>0</v>
      </c>
      <c r="D103" s="16">
        <v>0</v>
      </c>
      <c r="E103" s="16"/>
      <c r="F103" s="2" t="s">
        <v>58</v>
      </c>
    </row>
    <row r="104" spans="1:6" ht="30">
      <c r="A104" s="6" t="s">
        <v>158</v>
      </c>
      <c r="B104" s="21" t="s">
        <v>33</v>
      </c>
      <c r="C104" s="16">
        <f t="shared" si="5"/>
        <v>179100</v>
      </c>
      <c r="D104" s="16">
        <v>179100</v>
      </c>
      <c r="E104" s="16"/>
      <c r="F104" s="2" t="s">
        <v>34</v>
      </c>
    </row>
    <row r="105" spans="1:5" ht="30">
      <c r="A105" s="6" t="s">
        <v>159</v>
      </c>
      <c r="B105" s="25" t="s">
        <v>83</v>
      </c>
      <c r="C105" s="16">
        <f t="shared" si="5"/>
        <v>0</v>
      </c>
      <c r="D105" s="16"/>
      <c r="E105" s="16"/>
    </row>
    <row r="106" spans="1:6" ht="28.5">
      <c r="A106" s="8" t="s">
        <v>160</v>
      </c>
      <c r="B106" s="22" t="s">
        <v>161</v>
      </c>
      <c r="C106" s="18">
        <f>SUM(C107:C108)</f>
        <v>5000</v>
      </c>
      <c r="D106" s="18">
        <f>SUM(D107:D108)</f>
        <v>5000</v>
      </c>
      <c r="E106" s="16"/>
      <c r="F106" s="2" t="s">
        <v>162</v>
      </c>
    </row>
    <row r="107" spans="1:6" ht="60">
      <c r="A107" s="6" t="s">
        <v>163</v>
      </c>
      <c r="B107" s="17" t="s">
        <v>12</v>
      </c>
      <c r="C107" s="16">
        <f>D107</f>
        <v>5000</v>
      </c>
      <c r="D107" s="16">
        <v>5000</v>
      </c>
      <c r="E107" s="16"/>
      <c r="F107" s="2" t="s">
        <v>87</v>
      </c>
    </row>
    <row r="108" spans="1:6" ht="90">
      <c r="A108" s="6" t="s">
        <v>164</v>
      </c>
      <c r="B108" s="26" t="s">
        <v>165</v>
      </c>
      <c r="C108" s="16">
        <f>D108</f>
        <v>0</v>
      </c>
      <c r="D108" s="16">
        <v>0</v>
      </c>
      <c r="E108" s="16"/>
      <c r="F108" s="2" t="s">
        <v>58</v>
      </c>
    </row>
    <row r="109" spans="1:5" ht="15.75">
      <c r="A109" s="8" t="s">
        <v>166</v>
      </c>
      <c r="B109" s="28" t="s">
        <v>167</v>
      </c>
      <c r="C109" s="29"/>
      <c r="D109" s="29"/>
      <c r="E109" s="29"/>
    </row>
    <row r="110" spans="1:6" ht="18" customHeight="1">
      <c r="A110" s="6"/>
      <c r="B110" s="30" t="s">
        <v>168</v>
      </c>
      <c r="C110" s="31"/>
      <c r="D110" s="31"/>
      <c r="E110" s="31"/>
      <c r="F110" s="2" t="s">
        <v>169</v>
      </c>
    </row>
    <row r="111" spans="1:6" ht="105">
      <c r="A111" s="6"/>
      <c r="B111" s="15" t="s">
        <v>170</v>
      </c>
      <c r="C111" s="43">
        <v>54000</v>
      </c>
      <c r="D111" s="43"/>
      <c r="E111" s="43"/>
      <c r="F111" s="32" t="s">
        <v>171</v>
      </c>
    </row>
    <row r="112" spans="2:5" ht="12.75">
      <c r="B112" s="44" t="s">
        <v>172</v>
      </c>
      <c r="C112" s="44"/>
      <c r="D112" s="44"/>
      <c r="E112" s="44"/>
    </row>
    <row r="113" spans="2:5" ht="12.75">
      <c r="B113" s="42" t="s">
        <v>173</v>
      </c>
      <c r="C113" s="42"/>
      <c r="D113" s="42"/>
      <c r="E113" s="42"/>
    </row>
    <row r="114" ht="15">
      <c r="B114" s="33"/>
    </row>
    <row r="115" ht="15">
      <c r="B115" s="33"/>
    </row>
    <row r="116" spans="2:5" ht="18.75">
      <c r="B116" s="33"/>
      <c r="C116" s="34"/>
      <c r="D116" s="37" t="s">
        <v>174</v>
      </c>
      <c r="E116" s="37"/>
    </row>
    <row r="117" spans="2:5" ht="15">
      <c r="B117" s="3"/>
      <c r="C117" s="5" t="s">
        <v>175</v>
      </c>
      <c r="D117" s="38" t="s">
        <v>176</v>
      </c>
      <c r="E117" s="38"/>
    </row>
    <row r="118" ht="15">
      <c r="B118" s="35" t="s">
        <v>177</v>
      </c>
    </row>
    <row r="119" spans="2:5" ht="18.75">
      <c r="B119" s="35" t="s">
        <v>178</v>
      </c>
      <c r="C119" s="34"/>
      <c r="D119" s="37" t="s">
        <v>179</v>
      </c>
      <c r="E119" s="37"/>
    </row>
    <row r="120" spans="2:5" ht="15">
      <c r="B120" s="3"/>
      <c r="C120" s="5" t="s">
        <v>175</v>
      </c>
      <c r="D120" s="38" t="s">
        <v>176</v>
      </c>
      <c r="E120" s="38"/>
    </row>
    <row r="121" ht="15">
      <c r="B121" s="35" t="s">
        <v>180</v>
      </c>
    </row>
    <row r="122" spans="2:5" ht="18.75">
      <c r="B122" s="3"/>
      <c r="C122" s="34"/>
      <c r="D122" s="37" t="s">
        <v>181</v>
      </c>
      <c r="E122" s="37"/>
    </row>
    <row r="123" spans="2:5" ht="15">
      <c r="B123" s="3"/>
      <c r="C123" s="5" t="s">
        <v>175</v>
      </c>
      <c r="D123" s="38" t="s">
        <v>176</v>
      </c>
      <c r="E123" s="38"/>
    </row>
    <row r="124" ht="15">
      <c r="B124" s="35" t="s">
        <v>182</v>
      </c>
    </row>
    <row r="125" ht="15">
      <c r="B125" s="3"/>
    </row>
    <row r="126" ht="15">
      <c r="B126" s="3"/>
    </row>
    <row r="127" ht="15">
      <c r="B127" s="3"/>
    </row>
    <row r="128" ht="15">
      <c r="B128" s="3"/>
    </row>
  </sheetData>
  <sheetProtection/>
  <mergeCells count="13">
    <mergeCell ref="B112:E112"/>
    <mergeCell ref="D117:E117"/>
    <mergeCell ref="D116:E116"/>
    <mergeCell ref="D119:E119"/>
    <mergeCell ref="D122:E122"/>
    <mergeCell ref="D123:E123"/>
    <mergeCell ref="D120:E120"/>
    <mergeCell ref="B2:E2"/>
    <mergeCell ref="B4:B5"/>
    <mergeCell ref="C4:C5"/>
    <mergeCell ref="D4:E4"/>
    <mergeCell ref="B113:E113"/>
    <mergeCell ref="C111:E111"/>
  </mergeCells>
  <hyperlinks>
    <hyperlink ref="B109" r:id="rId1" display="../Local Settings/Temporary Internet Files/Администратор/Рабочий стол/пилот/Книга2.xls#Лист1!A47#RANGE!A47"/>
    <hyperlink ref="B9" r:id="rId2" display="garantf1://3000000.0/"/>
    <hyperlink ref="B10" r:id="rId3" display="garantf1://3000000.0/"/>
    <hyperlink ref="B35" r:id="rId4" display="garantf1://3000000.0/"/>
    <hyperlink ref="B80" r:id="rId5" display="garantf1://3000000.0/"/>
    <hyperlink ref="B93" r:id="rId6" display="garantf1://3000000.0/"/>
    <hyperlink ref="B36" r:id="rId7" display="garantf1://3000000.0/"/>
    <hyperlink ref="B44" r:id="rId8" display="garantf1://3000000.0/"/>
    <hyperlink ref="B47" r:id="rId9" display="garantf1://3000000.0/"/>
    <hyperlink ref="B51" r:id="rId10" display="garantf1://3000000.0/"/>
    <hyperlink ref="B55" r:id="rId11" display="garantf1://3000000.0/"/>
    <hyperlink ref="B65" r:id="rId12" display="garantf1://3000000.0/"/>
    <hyperlink ref="B77" r:id="rId13" display="garantf1://3000000.0/"/>
    <hyperlink ref="B81" r:id="rId14" display="garantf1://3000000.0/"/>
    <hyperlink ref="B94" r:id="rId15" display="garantf1://3000000.0/"/>
    <hyperlink ref="B107" r:id="rId16" display="garantf1://3000000.0/"/>
  </hyperlinks>
  <printOptions/>
  <pageMargins left="0.51" right="0.5" top="0.55" bottom="0.52" header="0.5" footer="0.5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зам дир</cp:lastModifiedBy>
  <dcterms:created xsi:type="dcterms:W3CDTF">2012-04-26T10:49:59Z</dcterms:created>
  <dcterms:modified xsi:type="dcterms:W3CDTF">2012-04-26T10:40:38Z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